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 скликання\сессии\31 сесія\проекти 31\31 сесія\1. програми\9. інвестиційна водоканал\"/>
    </mc:Choice>
  </mc:AlternateContent>
  <bookViews>
    <workbookView xWindow="0" yWindow="0" windowWidth="20490" windowHeight="7620"/>
  </bookViews>
  <sheets>
    <sheet name=" додаток 4" sheetId="8" r:id="rId1"/>
  </sheets>
  <definedNames>
    <definedName name="_xlnm.Print_Area" localSheetId="0">' додаток 4'!$A$1:$G$43</definedName>
  </definedNames>
  <calcPr calcId="162913"/>
</workbook>
</file>

<file path=xl/calcChain.xml><?xml version="1.0" encoding="utf-8"?>
<calcChain xmlns="http://schemas.openxmlformats.org/spreadsheetml/2006/main">
  <c r="E32" i="8" l="1"/>
  <c r="D32" i="8"/>
  <c r="E37" i="8"/>
  <c r="E36" i="8"/>
  <c r="D36" i="8"/>
  <c r="D37" i="8" s="1"/>
  <c r="C36" i="8"/>
  <c r="E24" i="8"/>
  <c r="D24" i="8"/>
  <c r="C24" i="8"/>
  <c r="E21" i="8"/>
  <c r="C32" i="8"/>
  <c r="C37" i="8" s="1"/>
  <c r="C38" i="8" s="1"/>
  <c r="E18" i="8"/>
  <c r="D18" i="8"/>
  <c r="E15" i="8"/>
  <c r="E25" i="8" s="1"/>
  <c r="E26" i="8" s="1"/>
  <c r="E38" i="8" s="1"/>
  <c r="D15" i="8"/>
  <c r="D25" i="8" s="1"/>
  <c r="D26" i="8" s="1"/>
  <c r="D38" i="8" s="1"/>
  <c r="F20" i="8" l="1"/>
  <c r="F21" i="8" s="1"/>
  <c r="F30" i="8"/>
  <c r="F12" i="8"/>
  <c r="F15" i="8" s="1"/>
  <c r="F25" i="8" s="1"/>
  <c r="F26" i="8" s="1"/>
  <c r="F31" i="8"/>
  <c r="F13" i="8"/>
  <c r="F23" i="8"/>
  <c r="F24" i="8" s="1"/>
  <c r="F17" i="8"/>
  <c r="F18" i="8" s="1"/>
  <c r="F34" i="8"/>
  <c r="F36" i="8" s="1"/>
  <c r="F14" i="8"/>
  <c r="F35" i="8"/>
  <c r="F32" i="8" l="1"/>
  <c r="F37" i="8" s="1"/>
  <c r="F38" i="8" s="1"/>
</calcChain>
</file>

<file path=xl/sharedStrings.xml><?xml version="1.0" encoding="utf-8"?>
<sst xmlns="http://schemas.openxmlformats.org/spreadsheetml/2006/main" count="74" uniqueCount="74">
  <si>
    <t>№ з/п</t>
  </si>
  <si>
    <t>Найменування заходів (пооб'єктно)</t>
  </si>
  <si>
    <t xml:space="preserve">(назва підприємства) </t>
  </si>
  <si>
    <t>аморти   заційні відраху   вання</t>
  </si>
  <si>
    <t>Усього за розділом 1</t>
  </si>
  <si>
    <t>Усього за розділом 2</t>
  </si>
  <si>
    <t xml:space="preserve">загальна сума </t>
  </si>
  <si>
    <t>ВОДОПОСТАЧАННЯ</t>
  </si>
  <si>
    <t>ВОДОВІДВЕДЕННЯ</t>
  </si>
  <si>
    <t>2.</t>
  </si>
  <si>
    <t>Усього за інвестпрограмою</t>
  </si>
  <si>
    <t>1.2.</t>
  </si>
  <si>
    <t>1.2.1</t>
  </si>
  <si>
    <t>2.2.5</t>
  </si>
  <si>
    <t xml:space="preserve">Інші заходи (не звільняється від оподаткування згідно зі статтею 154.9  Податкового кодексу), у т.ч.:   </t>
  </si>
  <si>
    <t xml:space="preserve"> Інші заходи (не  звільняється від оподаткування згідно зі статтею 154.9  Податкового кодексу), у т.ч. :</t>
  </si>
  <si>
    <t>Комунального підприємства "Водоканал" Мелітопольської міської ради Запорізької області</t>
  </si>
  <si>
    <t>1.2.4</t>
  </si>
  <si>
    <t>Кількісний показник               (одиниця виміру)</t>
  </si>
  <si>
    <t>Усього за підпунктом 1.2.1</t>
  </si>
  <si>
    <t>Фінансовий план,                тис. грн (без ПДВ)</t>
  </si>
  <si>
    <t>питома вага у загальній сумі інвестицій</t>
  </si>
  <si>
    <t>у т. ч:</t>
  </si>
  <si>
    <t>Примітка</t>
  </si>
  <si>
    <t>2.2</t>
  </si>
  <si>
    <t>Заходи зі зниження питомих витрат, а також втрат енергоресурсів, у т.ч.:</t>
  </si>
  <si>
    <t>Заходи щодо підвищення якості послуг з централізованого водопостачання</t>
  </si>
  <si>
    <t>Головний інженер</t>
  </si>
  <si>
    <t>С. Г. Мірошниченко</t>
  </si>
  <si>
    <t>2.2.5.1</t>
  </si>
  <si>
    <t>1.2.4.1</t>
  </si>
  <si>
    <t>Техніко-економічне обгрунтування  Інвестиційної програми на 2017 рік</t>
  </si>
  <si>
    <t>1.2.1.1</t>
  </si>
  <si>
    <t>1.2.1.2</t>
  </si>
  <si>
    <t>Технічне переоснащення - заміна насоного агрегату                 ЦНС 180-110 на Д 200-90А на ВНС №1 по                                    вул. Костенка, 13 в м. Мелітополь Запорізької області</t>
  </si>
  <si>
    <t>1.2.1.3</t>
  </si>
  <si>
    <t>Технічне переоснащення - заміна насоного агрегату ЦНС 180-85 на Д 200-90А на ВНС №3 по вул. Сивицького, 49 в м. Мелітополь Запорізької області</t>
  </si>
  <si>
    <t>Реконструкція водогону по вул. Костенко від ВНС №1 до вул. Іллі Стамболі за адресою- м. Мелітополь Запорізька область</t>
  </si>
  <si>
    <t>1.2.2.1</t>
  </si>
  <si>
    <t>Технічне переоснащення - встановлення ультразвукових комплексів ІРКА на артезіанських свердовинах №16 і №9 (ВНС №5) за адресою с. Новопилипівка Мелітопольського районк, Запорізької обасті і свердловини №5 за адресою вул. Гвардійська в м. Мелітополь, Запорізької області, замість механічних витратомірів</t>
  </si>
  <si>
    <t>Усього за підпунктом 1.2.2.1</t>
  </si>
  <si>
    <t>Теїхнічне переоснащення артезіанської свердловини № 18 Ново-Пилипівського водозабору - заміна насосного агрегату ЕЦВ 10-65-220 на ЕЦВ 10-160-150 з заміною водолпідйомних труб, силових кабелів в с. Ново-Пилипівка Мелітопольського району Запорізької області</t>
  </si>
  <si>
    <t>2.2.1.</t>
  </si>
  <si>
    <t>2.2.1.1</t>
  </si>
  <si>
    <t>Технічне переоснащення - заміна двох повітродувок на сучасні енергозберігаючі на СБО по вул. Гвардійській в м. Мелітополь Запорізької обоасті</t>
  </si>
  <si>
    <t>2.2.1.2</t>
  </si>
  <si>
    <t>Капітальний ремонт хлоропроводу у будівлі хлораторної ЦОС із заміною насосного агрегату ДМХ 226, розташованої на території - Запорізька обоасть, Мелітопольський район, Новенська сільська рада, промислова зона № 15</t>
  </si>
  <si>
    <t>Усього за підпунктом 1.2.4.1</t>
  </si>
  <si>
    <t>Заходи щодо забезпечення  технологічного  та /або комерційного обліку ресурсів:</t>
  </si>
  <si>
    <t>1.2.6</t>
  </si>
  <si>
    <t>Заходи щодо модернізації та закупівлі транспортних засобів спеціального та спеціалізованого призначення</t>
  </si>
  <si>
    <t>1.2.6.1.</t>
  </si>
  <si>
    <t>Заходи щодо підвищення екологічної беззпеки та охорони навколищного середовища</t>
  </si>
  <si>
    <t>80,75</t>
  </si>
  <si>
    <t>2.2.5.2</t>
  </si>
  <si>
    <t>Придбання засувки 30ч930брРу10</t>
  </si>
  <si>
    <t>334,0</t>
  </si>
  <si>
    <t>949,36</t>
  </si>
  <si>
    <t>Усього за пунктом 1.1</t>
  </si>
  <si>
    <t>1.2.2</t>
  </si>
  <si>
    <t>Технічне переоснащення - заміна насоного агрегату                         Д 2000/22 на насоний агрегат 550Д-22 на насосній станції очищених стоків ЦОС, розташованої на території - Запорізька область, Мелітопольський район, Новенська сільська рада, промислова зона №15</t>
  </si>
  <si>
    <t>Усього за пунктом 2.2.1.1</t>
  </si>
  <si>
    <t>Усього за пунктом 2.2.5</t>
  </si>
  <si>
    <t>Придбання пересувного зварювального агрегату (САК)</t>
  </si>
  <si>
    <t>Усього за підпунктом 1.2.6.1</t>
  </si>
  <si>
    <t>Водогін із сталевих труб Д 300мм був введений в експлуатацію у 1955 році. У зв`язку з тривалою експлуатацією та зносом даної ділянки водогону передбачається заміна його на поліетиленові труби ПЕ 100SDR17 Д 315х18,7 (Вартість 1,312 грн/п.м.). З метою забезпечення стабільного водопостачання центральної частини міста від ВНС №1. Вартість робіт  складає 949,36 тис. грн. Економічний ефект від скорочення втрат води, витрат на АВР та недодання послуг споживання  148,6 тис. грн.</t>
  </si>
  <si>
    <t>Заміна насосного агрегату ЦНС 180-110 на насосний агрегат Д 200-90А. Насосний агрегат ЦНС 180-110 встановлений на ВНС 1 у 1978р. Фізично зношен та морально застарів. Вартість робіт складає   47,97 тис. грн. Економічний ефект від скорочення експлуатаційних витрат на придбання запчастин    68,9 тис. грн.</t>
  </si>
  <si>
    <t>Встановлення ультразвукових комплексів ІРКА на артезіанських свердловинах замість механічних з метою більш точного вимірювання піднятої води та автоматичної передачі даних. Вартість робіт складає 122,68 тис. грн..Економічний ефект складає 12,2 тис.грн.</t>
  </si>
  <si>
    <t>Заміна двох повітродувок на газодувки ротаційні 1Г24-30-2В для забезпечення безперебійної подачі повітря на біологічну очистку та з метою зменшення витрат електроенергії. Існуючі повітрядувки марки 2АФ 53751 встановлені у 1983р. І вже вичерпали свій технічний ресурс. Вартість робіт складає  274,21 тис. грн. .Економічний  ефект від скорочення витрат електроенергії 124,5 тис. грн.</t>
  </si>
  <si>
    <t>Заходи зі зниження питомих витрат, а також втрат енергоресурсів</t>
  </si>
  <si>
    <t xml:space="preserve">Заміна насосного агрегату  ЦНС 180-85 на насосний агрегат Д 200-90А.  Насосний агрегат ЦНС 180-85 фізично зношен та морально застарів. Аналіз графіків роботи показує низьке КПД, часті ремонти. Вартість робіт складає 56,31 тис. грн.  Економічний ефект від скорочення експлуатаційних витрат, втрат на придбання запчастин 84,7 тис. грн. </t>
  </si>
  <si>
    <t xml:space="preserve">Замість насосного агрегату ЕЦВ 10-65-220 на насосний агрегат ЕЦВ 10-160-150 з метою збільшення подачі води , із заміною застарілих водопідйомних труб та силових кабелів. Вартість робіт складає 161,40 тис. грн. .Економічний ефект від скорочення витрат на ремонт обладнання 82,2 тис. грн. </t>
  </si>
  <si>
    <t>Заміна насосного агрегату Д 2000/22 на насоний агрегат 550Д-22. Існуючий насосний агрегат фізично зношен та морально застарів, експлуатується у режимі перевитрат електроенергії. Вартість робіт складає 420,43 тис. грн.  Економічний ефект від скорочення споживання електроенергії, а також експлуатаційних витрат 394,51 тис. грн.</t>
  </si>
  <si>
    <t xml:space="preserve">Капітальний ремонт хлопроводу із заміною насосного агрегату ДМХ 226 на обємний мембранний дощирувальний насос ДМХ 765-3.  Хлоропровод потребує заміни у звязку з заниженим проходженням гіпохлориту, із-за кристалічних відкладень на стінах труб. Існуючий насос вийшов із  ладу та потребує заміни.  Вартість робіт складає 80,75 тис. грн. Економічний ефект від скорочення експлуатаційних витрат та від економії електроенергії складає 12,8 тис. грн.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</si>
</sst>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0" formatCode="_-* #,##0.00&quot;р.&quot;_-;\-* #,##0.00&quot;р.&quot;_-;_-* &quot;-&quot;??&quot;р.&quot;_-;_-@_-"/>
    <numFmt numFmtId="190" formatCode="#,##0.00;\-#,##0.00;\ "/>
    <numFmt numFmtId="194" formatCode="0.0%"/>
  </numFmts>
  <fonts count="13" x14ac:knownFonts="1">
    <font>
      <sz val="10"/>
      <name val="Arial Cyr"/>
      <charset val="204"/>
    </font>
    <font>
      <sz val="8"/>
      <name val="Arial Cyr"/>
      <charset val="204"/>
    </font>
    <font>
      <sz val="10"/>
      <name val="Arial Cyr"/>
      <charset val="204"/>
    </font>
    <font>
      <sz val="10"/>
      <name val="Arial"/>
      <family val="2"/>
      <charset val="204"/>
    </font>
    <font>
      <b/>
      <sz val="9"/>
      <name val="Times New Roman"/>
      <family val="1"/>
      <charset val="204"/>
    </font>
    <font>
      <sz val="9"/>
      <name val="Times New Roman"/>
      <family val="1"/>
      <charset val="204"/>
    </font>
    <font>
      <sz val="9"/>
      <name val="Arial Cyr"/>
      <charset val="204"/>
    </font>
    <font>
      <sz val="9"/>
      <color indexed="8"/>
      <name val="Times New Roman"/>
      <family val="1"/>
      <charset val="204"/>
    </font>
    <font>
      <sz val="8"/>
      <name val="Times New Roman"/>
      <family val="1"/>
      <charset val="204"/>
    </font>
    <font>
      <sz val="10"/>
      <name val="Times New Roman"/>
      <family val="1"/>
      <charset val="204"/>
    </font>
    <font>
      <b/>
      <sz val="10"/>
      <name val="Times New Roman"/>
      <family val="1"/>
      <charset val="204"/>
    </font>
    <font>
      <sz val="10"/>
      <color indexed="8"/>
      <name val="Times New Roman"/>
      <family val="1"/>
      <charset val="204"/>
    </font>
    <font>
      <b/>
      <u/>
      <sz val="12"/>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3">
    <xf numFmtId="0" fontId="0" fillId="0" borderId="0"/>
    <xf numFmtId="0" fontId="2" fillId="0" borderId="0"/>
    <xf numFmtId="0" fontId="3" fillId="0" borderId="0"/>
  </cellStyleXfs>
  <cellXfs count="150">
    <xf numFmtId="0" fontId="0" fillId="0" borderId="0" xfId="0"/>
    <xf numFmtId="0" fontId="5" fillId="0" borderId="0" xfId="0" applyFont="1"/>
    <xf numFmtId="0" fontId="5" fillId="0" borderId="0" xfId="0" applyFont="1" applyAlignment="1">
      <alignment horizontal="center"/>
    </xf>
    <xf numFmtId="0" fontId="5" fillId="2" borderId="0" xfId="0" applyFont="1" applyFill="1"/>
    <xf numFmtId="0" fontId="5" fillId="0" borderId="0" xfId="0" applyFont="1" applyFill="1" applyBorder="1" applyAlignment="1">
      <alignment horizontal="center"/>
    </xf>
    <xf numFmtId="0" fontId="5" fillId="0" borderId="0" xfId="0" applyFont="1" applyBorder="1" applyAlignment="1">
      <alignment horizontal="center"/>
    </xf>
    <xf numFmtId="0" fontId="4" fillId="0" borderId="0" xfId="0" applyFont="1" applyBorder="1" applyAlignment="1">
      <alignment horizontal="center"/>
    </xf>
    <xf numFmtId="0" fontId="7" fillId="0" borderId="0" xfId="0" applyFont="1" applyAlignment="1">
      <alignment wrapText="1"/>
    </xf>
    <xf numFmtId="0" fontId="7" fillId="0" borderId="0" xfId="0" applyFont="1"/>
    <xf numFmtId="0" fontId="4" fillId="0" borderId="1" xfId="0" applyFont="1" applyFill="1" applyBorder="1" applyAlignment="1">
      <alignment horizontal="center"/>
    </xf>
    <xf numFmtId="0" fontId="4" fillId="0" borderId="1" xfId="0" applyFont="1" applyFill="1" applyBorder="1" applyAlignment="1">
      <alignment horizontal="center" vertical="center"/>
    </xf>
    <xf numFmtId="2" fontId="5" fillId="0" borderId="1" xfId="0" applyNumberFormat="1" applyFont="1" applyFill="1" applyBorder="1" applyAlignment="1">
      <alignment horizontal="center" vertical="center" wrapText="1"/>
    </xf>
    <xf numFmtId="0" fontId="5" fillId="0" borderId="1" xfId="1" applyNumberFormat="1" applyFont="1" applyFill="1" applyBorder="1" applyAlignment="1" applyProtection="1">
      <alignment horizontal="center" vertical="center" wrapText="1"/>
    </xf>
    <xf numFmtId="0" fontId="5" fillId="0" borderId="0" xfId="0" applyFont="1" applyAlignment="1">
      <alignment horizontal="left"/>
    </xf>
    <xf numFmtId="49" fontId="4" fillId="2" borderId="0" xfId="0" applyNumberFormat="1" applyFont="1" applyFill="1" applyBorder="1" applyAlignment="1">
      <alignment horizontal="center"/>
    </xf>
    <xf numFmtId="49" fontId="5" fillId="0" borderId="0" xfId="0" applyNumberFormat="1" applyFont="1" applyAlignment="1">
      <alignment horizontal="left"/>
    </xf>
    <xf numFmtId="49" fontId="7" fillId="0" borderId="0" xfId="0" applyNumberFormat="1" applyFont="1" applyAlignment="1">
      <alignment horizontal="center" wrapText="1"/>
    </xf>
    <xf numFmtId="49" fontId="5" fillId="0" borderId="0" xfId="0" applyNumberFormat="1" applyFont="1" applyAlignment="1">
      <alignment horizontal="center"/>
    </xf>
    <xf numFmtId="0" fontId="5" fillId="0" borderId="0" xfId="0" applyFont="1" applyFill="1" applyBorder="1" applyAlignment="1">
      <alignment horizontal="center" vertical="center" wrapText="1"/>
    </xf>
    <xf numFmtId="0" fontId="5" fillId="0" borderId="2" xfId="0" applyFont="1" applyBorder="1" applyAlignment="1">
      <alignment horizontal="center" vertical="center"/>
    </xf>
    <xf numFmtId="194" fontId="5" fillId="0" borderId="1" xfId="1" applyNumberFormat="1" applyFont="1" applyFill="1" applyBorder="1" applyAlignment="1" applyProtection="1">
      <alignment horizontal="center" vertical="center" wrapText="1"/>
    </xf>
    <xf numFmtId="0" fontId="5" fillId="0" borderId="0" xfId="0" applyFont="1" applyFill="1" applyBorder="1" applyAlignment="1">
      <alignment horizontal="left" vertical="center" wrapText="1"/>
    </xf>
    <xf numFmtId="0" fontId="5" fillId="0" borderId="0" xfId="0" applyFont="1" applyAlignment="1">
      <alignment horizontal="left" vertical="center"/>
    </xf>
    <xf numFmtId="0" fontId="5" fillId="0" borderId="3" xfId="0" applyFont="1" applyFill="1" applyBorder="1" applyAlignment="1">
      <alignment horizontal="center" vertical="center" wrapText="1"/>
    </xf>
    <xf numFmtId="194" fontId="5" fillId="0" borderId="3" xfId="1" applyNumberFormat="1" applyFont="1" applyFill="1" applyBorder="1" applyAlignment="1" applyProtection="1">
      <alignment horizontal="center" vertical="center" wrapText="1"/>
    </xf>
    <xf numFmtId="0" fontId="4" fillId="0" borderId="4" xfId="1" applyNumberFormat="1" applyFont="1" applyFill="1" applyBorder="1" applyAlignment="1" applyProtection="1">
      <alignment horizontal="center" vertical="center" wrapText="1"/>
    </xf>
    <xf numFmtId="0" fontId="5" fillId="0" borderId="3" xfId="1" applyNumberFormat="1" applyFont="1" applyFill="1" applyBorder="1" applyAlignment="1" applyProtection="1">
      <alignment horizontal="center" vertical="center" wrapText="1"/>
    </xf>
    <xf numFmtId="2" fontId="4" fillId="0" borderId="4" xfId="1" applyNumberFormat="1" applyFont="1" applyFill="1" applyBorder="1" applyAlignment="1" applyProtection="1">
      <alignment horizontal="center" vertical="center" wrapText="1"/>
    </xf>
    <xf numFmtId="2" fontId="4" fillId="0" borderId="5" xfId="1" applyNumberFormat="1" applyFont="1" applyFill="1" applyBorder="1" applyAlignment="1" applyProtection="1">
      <alignment horizontal="center" vertical="center" wrapText="1"/>
    </xf>
    <xf numFmtId="49" fontId="4" fillId="0" borderId="6" xfId="0" applyNumberFormat="1" applyFont="1" applyFill="1" applyBorder="1" applyAlignment="1">
      <alignment horizontal="center" vertical="center"/>
    </xf>
    <xf numFmtId="0" fontId="4" fillId="0" borderId="7" xfId="0" applyFont="1" applyFill="1" applyBorder="1" applyAlignment="1">
      <alignment horizontal="center" vertical="center"/>
    </xf>
    <xf numFmtId="49" fontId="5" fillId="0" borderId="6" xfId="0" applyNumberFormat="1" applyFont="1" applyFill="1" applyBorder="1" applyAlignment="1">
      <alignment horizontal="center" vertical="center" wrapText="1"/>
    </xf>
    <xf numFmtId="49" fontId="5" fillId="0" borderId="6" xfId="0" applyNumberFormat="1" applyFont="1" applyBorder="1" applyAlignment="1">
      <alignment horizontal="center" vertical="center" wrapText="1"/>
    </xf>
    <xf numFmtId="49" fontId="5" fillId="0" borderId="8" xfId="0" applyNumberFormat="1" applyFont="1" applyBorder="1" applyAlignment="1">
      <alignment horizontal="center" vertical="center" wrapText="1"/>
    </xf>
    <xf numFmtId="2" fontId="5" fillId="0" borderId="7" xfId="1" applyNumberFormat="1" applyFont="1" applyFill="1" applyBorder="1" applyAlignment="1" applyProtection="1">
      <alignment horizontal="center" vertical="center" wrapText="1"/>
    </xf>
    <xf numFmtId="49" fontId="5" fillId="0" borderId="9" xfId="0" applyNumberFormat="1" applyFont="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2" fontId="5" fillId="0" borderId="12" xfId="1" applyNumberFormat="1" applyFont="1" applyFill="1" applyBorder="1" applyAlignment="1" applyProtection="1">
      <alignment horizontal="left" vertical="center" wrapText="1"/>
    </xf>
    <xf numFmtId="49" fontId="4" fillId="0" borderId="10"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2" fontId="5" fillId="0" borderId="7" xfId="1" applyNumberFormat="1" applyFont="1" applyFill="1" applyBorder="1" applyAlignment="1" applyProtection="1">
      <alignment horizontal="left" vertical="center" wrapText="1"/>
    </xf>
    <xf numFmtId="2" fontId="5" fillId="0" borderId="7" xfId="1" applyNumberFormat="1" applyFont="1" applyFill="1" applyBorder="1" applyAlignment="1" applyProtection="1">
      <alignment horizontal="left" vertical="top" wrapText="1"/>
    </xf>
    <xf numFmtId="0" fontId="4" fillId="0" borderId="13" xfId="1" applyNumberFormat="1" applyFont="1" applyFill="1" applyBorder="1" applyAlignment="1" applyProtection="1">
      <alignment horizontal="center" vertical="center" wrapText="1"/>
    </xf>
    <xf numFmtId="0" fontId="5" fillId="3" borderId="1" xfId="1" applyNumberFormat="1" applyFont="1" applyFill="1" applyBorder="1" applyAlignment="1" applyProtection="1">
      <alignment horizontal="center" vertical="center" wrapText="1"/>
    </xf>
    <xf numFmtId="2" fontId="5" fillId="3" borderId="1" xfId="1" applyNumberFormat="1" applyFont="1" applyFill="1" applyBorder="1" applyAlignment="1" applyProtection="1">
      <alignment horizontal="center" vertical="center" wrapText="1"/>
    </xf>
    <xf numFmtId="2" fontId="5" fillId="3" borderId="3" xfId="1" applyNumberFormat="1" applyFont="1" applyFill="1" applyBorder="1" applyAlignment="1" applyProtection="1">
      <alignment horizontal="center" vertical="center" wrapText="1"/>
    </xf>
    <xf numFmtId="49" fontId="4" fillId="0" borderId="8" xfId="0" applyNumberFormat="1" applyFont="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1" applyNumberFormat="1" applyFont="1" applyFill="1" applyBorder="1" applyAlignment="1" applyProtection="1">
      <alignment horizontal="center" vertical="center" wrapText="1"/>
    </xf>
    <xf numFmtId="49" fontId="5" fillId="3" borderId="1" xfId="1" applyNumberFormat="1" applyFont="1" applyFill="1" applyBorder="1" applyAlignment="1" applyProtection="1">
      <alignment horizontal="center" vertical="center" wrapText="1"/>
    </xf>
    <xf numFmtId="0" fontId="4" fillId="2" borderId="3" xfId="0" applyFont="1" applyFill="1" applyBorder="1" applyAlignment="1">
      <alignment horizontal="center" vertical="center" wrapText="1"/>
    </xf>
    <xf numFmtId="0" fontId="5" fillId="0" borderId="14"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0" borderId="1" xfId="0" applyFont="1" applyFill="1" applyBorder="1" applyAlignment="1">
      <alignment horizontal="left" vertical="top" wrapText="1"/>
    </xf>
    <xf numFmtId="0" fontId="9" fillId="0" borderId="1" xfId="0" applyFont="1" applyFill="1" applyBorder="1" applyAlignment="1">
      <alignment horizontal="left" vertical="center" wrapText="1"/>
    </xf>
    <xf numFmtId="49" fontId="5" fillId="0" borderId="8" xfId="0" applyNumberFormat="1" applyFont="1" applyBorder="1" applyAlignment="1">
      <alignment horizontal="left" vertical="top" wrapText="1"/>
    </xf>
    <xf numFmtId="0" fontId="8" fillId="0" borderId="1" xfId="1" applyNumberFormat="1" applyFont="1" applyFill="1" applyBorder="1" applyAlignment="1" applyProtection="1">
      <alignment horizontal="left" vertical="top" wrapText="1"/>
    </xf>
    <xf numFmtId="0" fontId="5" fillId="0" borderId="1" xfId="1" applyNumberFormat="1" applyFont="1" applyFill="1" applyBorder="1" applyAlignment="1" applyProtection="1">
      <alignment horizontal="left" vertical="top" wrapText="1"/>
    </xf>
    <xf numFmtId="2" fontId="5" fillId="0" borderId="3" xfId="0" applyNumberFormat="1" applyFont="1" applyFill="1" applyBorder="1" applyAlignment="1">
      <alignment horizontal="center" vertical="center" wrapText="1"/>
    </xf>
    <xf numFmtId="2" fontId="4" fillId="3" borderId="1" xfId="1" applyNumberFormat="1" applyFont="1" applyFill="1" applyBorder="1" applyAlignment="1" applyProtection="1">
      <alignment horizontal="center" vertical="center" wrapText="1"/>
    </xf>
    <xf numFmtId="1" fontId="4" fillId="0" borderId="5" xfId="1" applyNumberFormat="1" applyFont="1" applyFill="1" applyBorder="1" applyAlignment="1" applyProtection="1">
      <alignment horizontal="center" vertical="center" wrapText="1"/>
    </xf>
    <xf numFmtId="2" fontId="4"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2" fontId="4" fillId="0" borderId="3"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1" fontId="4" fillId="0" borderId="3" xfId="0" applyNumberFormat="1" applyFont="1" applyFill="1" applyBorder="1" applyAlignment="1">
      <alignment horizontal="center" vertical="center" wrapText="1"/>
    </xf>
    <xf numFmtId="2" fontId="4" fillId="0" borderId="5" xfId="0" applyNumberFormat="1" applyFont="1" applyFill="1" applyBorder="1" applyAlignment="1">
      <alignment horizontal="center" vertical="center" wrapText="1"/>
    </xf>
    <xf numFmtId="1" fontId="4" fillId="0" borderId="5" xfId="0" applyNumberFormat="1" applyFont="1" applyFill="1" applyBorder="1" applyAlignment="1">
      <alignment horizontal="center" vertical="center" wrapText="1"/>
    </xf>
    <xf numFmtId="1" fontId="4" fillId="0" borderId="1" xfId="1" applyNumberFormat="1" applyFont="1" applyFill="1" applyBorder="1" applyAlignment="1" applyProtection="1">
      <alignment horizontal="center" vertical="center" wrapText="1"/>
    </xf>
    <xf numFmtId="194" fontId="4" fillId="0" borderId="1" xfId="1" applyNumberFormat="1" applyFont="1" applyFill="1" applyBorder="1" applyAlignment="1" applyProtection="1">
      <alignment horizontal="center" vertical="center" wrapText="1"/>
    </xf>
    <xf numFmtId="194" fontId="5" fillId="0" borderId="1" xfId="0" applyNumberFormat="1" applyFont="1" applyFill="1" applyBorder="1" applyAlignment="1">
      <alignment horizontal="center" vertical="center" wrapText="1"/>
    </xf>
    <xf numFmtId="194" fontId="4" fillId="0" borderId="1" xfId="0" applyNumberFormat="1" applyFont="1" applyFill="1" applyBorder="1" applyAlignment="1">
      <alignment horizontal="center" vertical="center" wrapText="1"/>
    </xf>
    <xf numFmtId="194" fontId="4" fillId="0" borderId="5" xfId="1" applyNumberFormat="1" applyFont="1" applyFill="1" applyBorder="1" applyAlignment="1" applyProtection="1">
      <alignment horizontal="center" vertical="center" wrapText="1"/>
    </xf>
    <xf numFmtId="194" fontId="4" fillId="0" borderId="5" xfId="0" applyNumberFormat="1" applyFont="1" applyFill="1" applyBorder="1" applyAlignment="1">
      <alignment horizontal="center" vertical="center" wrapText="1"/>
    </xf>
    <xf numFmtId="194" fontId="5" fillId="2" borderId="1" xfId="0" applyNumberFormat="1" applyFont="1" applyFill="1" applyBorder="1" applyAlignment="1">
      <alignment horizontal="center" vertical="center" wrapText="1"/>
    </xf>
    <xf numFmtId="194" fontId="4" fillId="2" borderId="3" xfId="0" applyNumberFormat="1" applyFont="1" applyFill="1" applyBorder="1" applyAlignment="1">
      <alignment horizontal="center" vertical="center" wrapText="1"/>
    </xf>
    <xf numFmtId="194" fontId="4" fillId="0" borderId="3" xfId="1" applyNumberFormat="1" applyFont="1" applyFill="1" applyBorder="1" applyAlignment="1" applyProtection="1">
      <alignment horizontal="center" vertical="center" wrapText="1"/>
    </xf>
    <xf numFmtId="0" fontId="4" fillId="0" borderId="15" xfId="0" applyFont="1" applyFill="1" applyBorder="1" applyAlignment="1">
      <alignment horizontal="center" vertical="center" wrapText="1"/>
    </xf>
    <xf numFmtId="0" fontId="5" fillId="2" borderId="7" xfId="0" applyFont="1" applyFill="1" applyBorder="1" applyAlignment="1">
      <alignment horizontal="left" vertical="top" wrapText="1"/>
    </xf>
    <xf numFmtId="0" fontId="4" fillId="2" borderId="7" xfId="0" applyFont="1" applyFill="1" applyBorder="1" applyAlignment="1">
      <alignment horizontal="center" vertical="center" wrapText="1"/>
    </xf>
    <xf numFmtId="0" fontId="4" fillId="2" borderId="12" xfId="0" applyFont="1" applyFill="1" applyBorder="1" applyAlignment="1">
      <alignment horizontal="center" vertical="center" wrapText="1"/>
    </xf>
    <xf numFmtId="49" fontId="5" fillId="0" borderId="6" xfId="0" applyNumberFormat="1" applyFont="1" applyFill="1" applyBorder="1" applyAlignment="1">
      <alignment horizontal="center" vertical="center"/>
    </xf>
    <xf numFmtId="0" fontId="5" fillId="0" borderId="7" xfId="0" applyFont="1" applyFill="1" applyBorder="1" applyAlignment="1">
      <alignment horizontal="left" vertical="center" wrapText="1"/>
    </xf>
    <xf numFmtId="0" fontId="5" fillId="0" borderId="7" xfId="0" applyFont="1" applyFill="1" applyBorder="1" applyAlignment="1">
      <alignment horizontal="left" vertical="top" wrapText="1"/>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49" fontId="4" fillId="0" borderId="1" xfId="0" applyNumberFormat="1" applyFont="1" applyBorder="1" applyAlignment="1">
      <alignment vertical="center" wrapText="1"/>
    </xf>
    <xf numFmtId="0" fontId="4" fillId="2" borderId="3" xfId="0" applyFont="1" applyFill="1" applyBorder="1" applyAlignment="1">
      <alignment horizontal="left" vertical="center" wrapText="1"/>
    </xf>
    <xf numFmtId="170" fontId="4" fillId="0" borderId="15" xfId="0" applyNumberFormat="1" applyFont="1" applyFill="1" applyBorder="1" applyAlignment="1">
      <alignment vertical="center" wrapText="1"/>
    </xf>
    <xf numFmtId="0" fontId="4"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4" fillId="0" borderId="15" xfId="0" applyFont="1" applyFill="1" applyBorder="1" applyAlignment="1">
      <alignment horizontal="left" vertical="center" wrapText="1"/>
    </xf>
    <xf numFmtId="170" fontId="4" fillId="0" borderId="16" xfId="0" applyNumberFormat="1" applyFont="1" applyFill="1" applyBorder="1" applyAlignment="1">
      <alignment vertical="center" wrapText="1"/>
    </xf>
    <xf numFmtId="1" fontId="4" fillId="0" borderId="16" xfId="0" applyNumberFormat="1" applyFont="1" applyFill="1" applyBorder="1" applyAlignment="1">
      <alignment horizontal="center" vertical="center" wrapText="1"/>
    </xf>
    <xf numFmtId="2" fontId="4" fillId="0" borderId="16" xfId="0" applyNumberFormat="1" applyFont="1" applyFill="1" applyBorder="1" applyAlignment="1">
      <alignment horizontal="center" vertical="center" wrapText="1"/>
    </xf>
    <xf numFmtId="194" fontId="4" fillId="0" borderId="0" xfId="0" applyNumberFormat="1" applyFont="1" applyFill="1" applyBorder="1" applyAlignment="1">
      <alignment horizontal="center" vertical="center" wrapText="1"/>
    </xf>
    <xf numFmtId="0" fontId="4" fillId="0" borderId="0" xfId="1" applyNumberFormat="1" applyFont="1" applyFill="1" applyBorder="1" applyAlignment="1" applyProtection="1">
      <alignment horizontal="center" vertical="center" wrapText="1"/>
    </xf>
    <xf numFmtId="0" fontId="5" fillId="0" borderId="0" xfId="0" applyFont="1" applyBorder="1" applyAlignment="1">
      <alignment horizontal="center"/>
    </xf>
    <xf numFmtId="0" fontId="4" fillId="0" borderId="2" xfId="1" applyNumberFormat="1" applyFont="1" applyFill="1" applyBorder="1" applyAlignment="1" applyProtection="1">
      <alignment horizontal="center" vertical="center" wrapText="1"/>
    </xf>
    <xf numFmtId="0" fontId="4" fillId="0" borderId="19" xfId="1" applyNumberFormat="1" applyFont="1" applyFill="1" applyBorder="1" applyAlignment="1" applyProtection="1">
      <alignment horizontal="center" vertical="center" wrapText="1"/>
    </xf>
    <xf numFmtId="0" fontId="4" fillId="0" borderId="20" xfId="1" applyNumberFormat="1" applyFont="1" applyFill="1" applyBorder="1" applyAlignment="1" applyProtection="1">
      <alignment horizontal="center" vertical="center" wrapText="1"/>
    </xf>
    <xf numFmtId="0" fontId="5" fillId="0" borderId="2" xfId="1" applyNumberFormat="1" applyFont="1" applyFill="1" applyBorder="1" applyAlignment="1" applyProtection="1">
      <alignment horizontal="center" vertical="center" wrapText="1"/>
    </xf>
    <xf numFmtId="0" fontId="5" fillId="0" borderId="19" xfId="1" applyNumberFormat="1" applyFont="1" applyFill="1" applyBorder="1" applyAlignment="1" applyProtection="1">
      <alignment horizontal="center" vertical="center" wrapText="1"/>
    </xf>
    <xf numFmtId="0" fontId="5" fillId="0" borderId="20" xfId="1" applyNumberFormat="1" applyFont="1" applyFill="1" applyBorder="1" applyAlignment="1" applyProtection="1">
      <alignment horizontal="center" vertical="center" wrapText="1"/>
    </xf>
    <xf numFmtId="190" fontId="5" fillId="0" borderId="28" xfId="0" applyNumberFormat="1" applyFont="1" applyBorder="1" applyAlignment="1">
      <alignment horizontal="center" vertical="center" wrapText="1"/>
    </xf>
    <xf numFmtId="190" fontId="5" fillId="0" borderId="17" xfId="0" applyNumberFormat="1" applyFont="1" applyBorder="1" applyAlignment="1">
      <alignment horizontal="center" vertical="center" wrapText="1"/>
    </xf>
    <xf numFmtId="190" fontId="5" fillId="0" borderId="18" xfId="0" applyNumberFormat="1" applyFont="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 xfId="1" applyNumberFormat="1" applyFont="1" applyFill="1" applyBorder="1" applyAlignment="1" applyProtection="1">
      <alignment horizontal="center" vertical="top" wrapText="1"/>
    </xf>
    <xf numFmtId="0" fontId="0" fillId="0" borderId="19" xfId="0" applyBorder="1"/>
    <xf numFmtId="0" fontId="0" fillId="0" borderId="20" xfId="0" applyBorder="1"/>
    <xf numFmtId="0" fontId="4" fillId="0" borderId="2"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0" xfId="0" applyFont="1" applyAlignment="1">
      <alignment horizontal="center"/>
    </xf>
    <xf numFmtId="0" fontId="5" fillId="0" borderId="0" xfId="0" applyFont="1" applyFill="1" applyBorder="1" applyAlignment="1">
      <alignment horizontal="center" vertical="center" wrapText="1"/>
    </xf>
    <xf numFmtId="0" fontId="5" fillId="0" borderId="29" xfId="0" applyFont="1" applyBorder="1" applyAlignment="1">
      <alignment horizontal="center" vertical="center" textRotation="1" wrapText="1"/>
    </xf>
    <xf numFmtId="0" fontId="5" fillId="0" borderId="30" xfId="0" applyFont="1" applyBorder="1" applyAlignment="1">
      <alignment horizontal="center" vertical="center" textRotation="1" wrapText="1"/>
    </xf>
    <xf numFmtId="0" fontId="5" fillId="0" borderId="31" xfId="0" applyFont="1" applyBorder="1" applyAlignment="1">
      <alignment horizontal="center" vertical="center" textRotation="1" wrapText="1"/>
    </xf>
    <xf numFmtId="0" fontId="4" fillId="0" borderId="2" xfId="0" applyFont="1" applyFill="1" applyBorder="1" applyAlignment="1">
      <alignment horizontal="center"/>
    </xf>
    <xf numFmtId="0" fontId="4" fillId="0" borderId="19" xfId="0" applyFont="1" applyFill="1" applyBorder="1" applyAlignment="1">
      <alignment horizontal="center"/>
    </xf>
    <xf numFmtId="0" fontId="4" fillId="0" borderId="20" xfId="0" applyFont="1" applyFill="1" applyBorder="1" applyAlignment="1">
      <alignment horizontal="center"/>
    </xf>
    <xf numFmtId="0" fontId="10" fillId="0" borderId="0" xfId="0" applyFont="1" applyAlignment="1">
      <alignment horizontal="center" vertical="center"/>
    </xf>
    <xf numFmtId="0" fontId="12" fillId="0" borderId="0" xfId="0" applyFont="1" applyAlignment="1">
      <alignment horizontal="center" vertical="center"/>
    </xf>
    <xf numFmtId="0" fontId="11" fillId="0" borderId="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49" fontId="5" fillId="0" borderId="26" xfId="0" applyNumberFormat="1" applyFont="1" applyBorder="1" applyAlignment="1">
      <alignment horizontal="center" vertical="center" wrapText="1"/>
    </xf>
    <xf numFmtId="49" fontId="6" fillId="0" borderId="27" xfId="0" applyNumberFormat="1" applyFont="1" applyBorder="1" applyAlignment="1">
      <alignment horizontal="center" vertical="center"/>
    </xf>
    <xf numFmtId="49" fontId="6" fillId="0" borderId="10" xfId="0" applyNumberFormat="1" applyFont="1" applyBorder="1" applyAlignment="1">
      <alignment horizontal="center" vertical="center"/>
    </xf>
    <xf numFmtId="0" fontId="5" fillId="0" borderId="3" xfId="1" applyFont="1" applyFill="1" applyBorder="1" applyAlignment="1" applyProtection="1">
      <alignment horizontal="center" vertical="center" wrapText="1"/>
      <protection locked="0"/>
    </xf>
    <xf numFmtId="0" fontId="5" fillId="0" borderId="18" xfId="1" applyFont="1" applyFill="1" applyBorder="1" applyAlignment="1" applyProtection="1">
      <alignment horizontal="center" vertical="center" wrapText="1"/>
      <protection locked="0"/>
    </xf>
    <xf numFmtId="0" fontId="5" fillId="0" borderId="28" xfId="0" applyFont="1" applyBorder="1" applyAlignment="1">
      <alignment horizontal="center" vertical="center" wrapText="1"/>
    </xf>
  </cellXfs>
  <cellStyles count="3">
    <cellStyle name="Iau?iue"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tabSelected="1" view="pageBreakPreview" zoomScaleNormal="100" zoomScaleSheetLayoutView="100" workbookViewId="0">
      <pane ySplit="8" topLeftCell="A9" activePane="bottomLeft" state="frozen"/>
      <selection pane="bottomLeft" activeCell="K4" sqref="K4"/>
    </sheetView>
  </sheetViews>
  <sheetFormatPr defaultRowHeight="12" x14ac:dyDescent="0.2"/>
  <cols>
    <col min="1" max="1" width="6.5703125" style="17" customWidth="1"/>
    <col min="2" max="2" width="46.42578125" style="1" customWidth="1"/>
    <col min="3" max="3" width="8.5703125" style="1" customWidth="1"/>
    <col min="4" max="4" width="8.7109375" style="1" customWidth="1"/>
    <col min="5" max="5" width="7.7109375" style="1" customWidth="1"/>
    <col min="6" max="6" width="8" style="1" customWidth="1"/>
    <col min="7" max="7" width="51.28515625" style="1" customWidth="1"/>
    <col min="8" max="16384" width="9.140625" style="1"/>
  </cols>
  <sheetData>
    <row r="1" spans="1:7" ht="27.75" customHeight="1" x14ac:dyDescent="0.2">
      <c r="A1" s="130" t="s">
        <v>31</v>
      </c>
      <c r="B1" s="130"/>
      <c r="C1" s="130"/>
      <c r="D1" s="130"/>
      <c r="E1" s="130"/>
      <c r="F1" s="130"/>
      <c r="G1" s="130"/>
    </row>
    <row r="2" spans="1:7" ht="21" customHeight="1" x14ac:dyDescent="0.2">
      <c r="A2" s="131" t="s">
        <v>16</v>
      </c>
      <c r="B2" s="131"/>
      <c r="C2" s="131"/>
      <c r="D2" s="131"/>
      <c r="E2" s="131"/>
      <c r="F2" s="131"/>
      <c r="G2" s="131"/>
    </row>
    <row r="3" spans="1:7" ht="14.25" customHeight="1" thickBot="1" x14ac:dyDescent="0.25">
      <c r="A3" s="132" t="s">
        <v>2</v>
      </c>
      <c r="B3" s="132"/>
      <c r="C3" s="132"/>
      <c r="D3" s="132"/>
      <c r="E3" s="132"/>
      <c r="F3" s="132"/>
      <c r="G3" s="132"/>
    </row>
    <row r="4" spans="1:7" ht="48" customHeight="1" x14ac:dyDescent="0.2">
      <c r="A4" s="144" t="s">
        <v>0</v>
      </c>
      <c r="B4" s="149" t="s">
        <v>1</v>
      </c>
      <c r="C4" s="107" t="s">
        <v>18</v>
      </c>
      <c r="D4" s="139" t="s">
        <v>20</v>
      </c>
      <c r="E4" s="140"/>
      <c r="F4" s="107" t="s">
        <v>21</v>
      </c>
      <c r="G4" s="124" t="s">
        <v>23</v>
      </c>
    </row>
    <row r="5" spans="1:7" ht="14.25" customHeight="1" x14ac:dyDescent="0.2">
      <c r="A5" s="145"/>
      <c r="B5" s="134"/>
      <c r="C5" s="108"/>
      <c r="D5" s="133" t="s">
        <v>6</v>
      </c>
      <c r="E5" s="19" t="s">
        <v>22</v>
      </c>
      <c r="F5" s="108"/>
      <c r="G5" s="125"/>
    </row>
    <row r="6" spans="1:7" ht="23.25" customHeight="1" x14ac:dyDescent="0.2">
      <c r="A6" s="145"/>
      <c r="B6" s="134"/>
      <c r="C6" s="108"/>
      <c r="D6" s="134"/>
      <c r="E6" s="147" t="s">
        <v>3</v>
      </c>
      <c r="F6" s="108"/>
      <c r="G6" s="125"/>
    </row>
    <row r="7" spans="1:7" ht="24" customHeight="1" x14ac:dyDescent="0.2">
      <c r="A7" s="146"/>
      <c r="B7" s="135"/>
      <c r="C7" s="109"/>
      <c r="D7" s="135"/>
      <c r="E7" s="148"/>
      <c r="F7" s="109"/>
      <c r="G7" s="126"/>
    </row>
    <row r="8" spans="1:7" s="2" customFormat="1" x14ac:dyDescent="0.2">
      <c r="A8" s="29">
        <v>1</v>
      </c>
      <c r="B8" s="9">
        <v>2</v>
      </c>
      <c r="C8" s="9">
        <v>3</v>
      </c>
      <c r="D8" s="9">
        <v>4</v>
      </c>
      <c r="E8" s="9">
        <v>5</v>
      </c>
      <c r="F8" s="10">
        <v>6</v>
      </c>
      <c r="G8" s="30">
        <v>7</v>
      </c>
    </row>
    <row r="9" spans="1:7" x14ac:dyDescent="0.2">
      <c r="A9" s="29">
        <v>1</v>
      </c>
      <c r="B9" s="127" t="s">
        <v>7</v>
      </c>
      <c r="C9" s="128"/>
      <c r="D9" s="128"/>
      <c r="E9" s="128"/>
      <c r="F9" s="128"/>
      <c r="G9" s="129"/>
    </row>
    <row r="10" spans="1:7" s="3" customFormat="1" x14ac:dyDescent="0.2">
      <c r="A10" s="31" t="s">
        <v>11</v>
      </c>
      <c r="B10" s="101" t="s">
        <v>14</v>
      </c>
      <c r="C10" s="102"/>
      <c r="D10" s="102"/>
      <c r="E10" s="102"/>
      <c r="F10" s="102"/>
      <c r="G10" s="103"/>
    </row>
    <row r="11" spans="1:7" s="3" customFormat="1" x14ac:dyDescent="0.2">
      <c r="A11" s="32" t="s">
        <v>12</v>
      </c>
      <c r="B11" s="104" t="s">
        <v>25</v>
      </c>
      <c r="C11" s="105"/>
      <c r="D11" s="105"/>
      <c r="E11" s="105"/>
      <c r="F11" s="105"/>
      <c r="G11" s="106"/>
    </row>
    <row r="12" spans="1:7" s="3" customFormat="1" ht="101.25" customHeight="1" x14ac:dyDescent="0.2">
      <c r="A12" s="57" t="s">
        <v>32</v>
      </c>
      <c r="B12" s="58" t="s">
        <v>37</v>
      </c>
      <c r="C12" s="12">
        <v>1</v>
      </c>
      <c r="D12" s="50" t="s">
        <v>57</v>
      </c>
      <c r="E12" s="11">
        <v>949.36</v>
      </c>
      <c r="F12" s="20">
        <f>E12/E38</f>
        <v>0.35722994024593985</v>
      </c>
      <c r="G12" s="42" t="s">
        <v>65</v>
      </c>
    </row>
    <row r="13" spans="1:7" s="3" customFormat="1" ht="63" customHeight="1" x14ac:dyDescent="0.2">
      <c r="A13" s="33" t="s">
        <v>33</v>
      </c>
      <c r="B13" s="59" t="s">
        <v>34</v>
      </c>
      <c r="C13" s="12">
        <v>1</v>
      </c>
      <c r="D13" s="51">
        <v>47.97</v>
      </c>
      <c r="E13" s="44">
        <v>47.97</v>
      </c>
      <c r="F13" s="20">
        <f>E13/E38</f>
        <v>1.8050392088983878E-2</v>
      </c>
      <c r="G13" s="42" t="s">
        <v>66</v>
      </c>
    </row>
    <row r="14" spans="1:7" s="3" customFormat="1" ht="75.75" customHeight="1" x14ac:dyDescent="0.2">
      <c r="A14" s="33" t="s">
        <v>35</v>
      </c>
      <c r="B14" s="59" t="s">
        <v>36</v>
      </c>
      <c r="C14" s="12">
        <v>1</v>
      </c>
      <c r="D14" s="51">
        <v>56.31</v>
      </c>
      <c r="E14" s="45">
        <v>56.31</v>
      </c>
      <c r="F14" s="20">
        <f>E14/E38</f>
        <v>2.118860910007676E-2</v>
      </c>
      <c r="G14" s="42" t="s">
        <v>70</v>
      </c>
    </row>
    <row r="15" spans="1:7" s="3" customFormat="1" ht="12" customHeight="1" x14ac:dyDescent="0.2">
      <c r="A15" s="89"/>
      <c r="B15" s="89" t="s">
        <v>19</v>
      </c>
      <c r="C15" s="89"/>
      <c r="D15" s="61">
        <f>D12+D13+D14</f>
        <v>1053.6400000000001</v>
      </c>
      <c r="E15" s="61">
        <f>E12+E13+E14</f>
        <v>1053.6400000000001</v>
      </c>
      <c r="F15" s="72">
        <f>F12+F13+F14</f>
        <v>0.3964689414350005</v>
      </c>
      <c r="G15" s="34"/>
    </row>
    <row r="16" spans="1:7" s="3" customFormat="1" ht="12" customHeight="1" x14ac:dyDescent="0.2">
      <c r="A16" s="47" t="s">
        <v>59</v>
      </c>
      <c r="B16" s="113" t="s">
        <v>48</v>
      </c>
      <c r="C16" s="114"/>
      <c r="D16" s="114"/>
      <c r="E16" s="114"/>
      <c r="F16" s="114"/>
      <c r="G16" s="115"/>
    </row>
    <row r="17" spans="1:7" s="3" customFormat="1" ht="73.5" customHeight="1" thickBot="1" x14ac:dyDescent="0.25">
      <c r="A17" s="35" t="s">
        <v>38</v>
      </c>
      <c r="B17" s="54" t="s">
        <v>39</v>
      </c>
      <c r="C17" s="26">
        <v>3</v>
      </c>
      <c r="D17" s="46">
        <v>122.68</v>
      </c>
      <c r="E17" s="46">
        <v>122.68</v>
      </c>
      <c r="F17" s="24">
        <f>E17/E38</f>
        <v>4.6162645434157643E-2</v>
      </c>
      <c r="G17" s="53" t="s">
        <v>67</v>
      </c>
    </row>
    <row r="18" spans="1:7" s="3" customFormat="1" ht="12.75" customHeight="1" thickBot="1" x14ac:dyDescent="0.25">
      <c r="A18" s="91"/>
      <c r="B18" s="91" t="s">
        <v>40</v>
      </c>
      <c r="C18" s="62">
        <v>3</v>
      </c>
      <c r="D18" s="28">
        <f>D17</f>
        <v>122.68</v>
      </c>
      <c r="E18" s="28">
        <f>E17</f>
        <v>122.68</v>
      </c>
      <c r="F18" s="75">
        <f>F17</f>
        <v>4.6162645434157643E-2</v>
      </c>
      <c r="G18" s="27"/>
    </row>
    <row r="19" spans="1:7" s="3" customFormat="1" x14ac:dyDescent="0.2">
      <c r="A19" s="36" t="s">
        <v>17</v>
      </c>
      <c r="B19" s="141" t="s">
        <v>26</v>
      </c>
      <c r="C19" s="142"/>
      <c r="D19" s="142"/>
      <c r="E19" s="142"/>
      <c r="F19" s="142"/>
      <c r="G19" s="143"/>
    </row>
    <row r="20" spans="1:7" s="3" customFormat="1" ht="64.5" customHeight="1" x14ac:dyDescent="0.2">
      <c r="A20" s="37" t="s">
        <v>30</v>
      </c>
      <c r="B20" s="54" t="s">
        <v>41</v>
      </c>
      <c r="C20" s="23">
        <v>1</v>
      </c>
      <c r="D20" s="60">
        <v>161.4</v>
      </c>
      <c r="E20" s="11">
        <v>161.4</v>
      </c>
      <c r="F20" s="73">
        <f>E20/E38</f>
        <v>6.0732401149926993E-2</v>
      </c>
      <c r="G20" s="81" t="s">
        <v>71</v>
      </c>
    </row>
    <row r="21" spans="1:7" s="3" customFormat="1" ht="13.5" customHeight="1" x14ac:dyDescent="0.2">
      <c r="A21" s="37"/>
      <c r="B21" s="90" t="s">
        <v>47</v>
      </c>
      <c r="C21" s="68">
        <v>1</v>
      </c>
      <c r="D21" s="65">
        <v>161.4</v>
      </c>
      <c r="E21" s="65">
        <f>E20</f>
        <v>161.4</v>
      </c>
      <c r="F21" s="79">
        <f>F20</f>
        <v>6.0732401149926993E-2</v>
      </c>
      <c r="G21" s="38"/>
    </row>
    <row r="22" spans="1:7" x14ac:dyDescent="0.2">
      <c r="A22" s="31" t="s">
        <v>49</v>
      </c>
      <c r="B22" s="136" t="s">
        <v>50</v>
      </c>
      <c r="C22" s="137"/>
      <c r="D22" s="137"/>
      <c r="E22" s="137"/>
      <c r="F22" s="137"/>
      <c r="G22" s="138"/>
    </row>
    <row r="23" spans="1:7" ht="12.75" customHeight="1" x14ac:dyDescent="0.2">
      <c r="A23" s="31" t="s">
        <v>51</v>
      </c>
      <c r="B23" s="67" t="s">
        <v>63</v>
      </c>
      <c r="C23" s="66">
        <v>1</v>
      </c>
      <c r="D23" s="66">
        <v>210.45</v>
      </c>
      <c r="E23" s="66">
        <v>210.45</v>
      </c>
      <c r="F23" s="77">
        <f>E23/E38</f>
        <v>7.9189181053296989E-2</v>
      </c>
      <c r="G23" s="82"/>
    </row>
    <row r="24" spans="1:7" ht="14.25" customHeight="1" thickBot="1" x14ac:dyDescent="0.25">
      <c r="A24" s="37"/>
      <c r="B24" s="90" t="s">
        <v>64</v>
      </c>
      <c r="C24" s="52">
        <f>C23</f>
        <v>1</v>
      </c>
      <c r="D24" s="52">
        <f>D23</f>
        <v>210.45</v>
      </c>
      <c r="E24" s="52">
        <f>E23</f>
        <v>210.45</v>
      </c>
      <c r="F24" s="78">
        <f>F23</f>
        <v>7.9189181053296989E-2</v>
      </c>
      <c r="G24" s="83"/>
    </row>
    <row r="25" spans="1:7" ht="12.75" customHeight="1" thickBot="1" x14ac:dyDescent="0.25">
      <c r="A25" s="87"/>
      <c r="B25" s="87" t="s">
        <v>58</v>
      </c>
      <c r="C25" s="88"/>
      <c r="D25" s="69">
        <f>D15+D18+D24+D21</f>
        <v>1548.1700000000003</v>
      </c>
      <c r="E25" s="69">
        <f>E15+E18+E24+E21</f>
        <v>1548.1700000000003</v>
      </c>
      <c r="F25" s="75">
        <f>F15+F24+F18+F21</f>
        <v>0.58255316907238208</v>
      </c>
      <c r="G25" s="25"/>
    </row>
    <row r="26" spans="1:7" ht="12.75" customHeight="1" thickBot="1" x14ac:dyDescent="0.25">
      <c r="A26" s="87"/>
      <c r="B26" s="87" t="s">
        <v>4</v>
      </c>
      <c r="C26" s="88"/>
      <c r="D26" s="69">
        <f>D25</f>
        <v>1548.1700000000003</v>
      </c>
      <c r="E26" s="69">
        <f>E25</f>
        <v>1548.1700000000003</v>
      </c>
      <c r="F26" s="75">
        <f>F25</f>
        <v>0.58255316907238208</v>
      </c>
      <c r="G26" s="25"/>
    </row>
    <row r="27" spans="1:7" ht="11.25" customHeight="1" x14ac:dyDescent="0.2">
      <c r="A27" s="39" t="s">
        <v>9</v>
      </c>
      <c r="B27" s="110" t="s">
        <v>8</v>
      </c>
      <c r="C27" s="111"/>
      <c r="D27" s="111"/>
      <c r="E27" s="111"/>
      <c r="F27" s="111"/>
      <c r="G27" s="112"/>
    </row>
    <row r="28" spans="1:7" ht="12.75" customHeight="1" x14ac:dyDescent="0.2">
      <c r="A28" s="39" t="s">
        <v>24</v>
      </c>
      <c r="B28" s="119" t="s">
        <v>15</v>
      </c>
      <c r="C28" s="120"/>
      <c r="D28" s="120"/>
      <c r="E28" s="120"/>
      <c r="F28" s="120"/>
      <c r="G28" s="121"/>
    </row>
    <row r="29" spans="1:7" ht="12.75" customHeight="1" x14ac:dyDescent="0.2">
      <c r="A29" s="31" t="s">
        <v>42</v>
      </c>
      <c r="B29" s="120" t="s">
        <v>69</v>
      </c>
      <c r="C29" s="120"/>
      <c r="D29" s="120"/>
      <c r="E29" s="120"/>
      <c r="F29" s="120"/>
      <c r="G29" s="121"/>
    </row>
    <row r="30" spans="1:7" ht="91.5" customHeight="1" x14ac:dyDescent="0.2">
      <c r="A30" s="84" t="s">
        <v>43</v>
      </c>
      <c r="B30" s="55" t="s">
        <v>44</v>
      </c>
      <c r="C30" s="49">
        <v>2</v>
      </c>
      <c r="D30" s="49">
        <v>274.20999999999998</v>
      </c>
      <c r="E30" s="49">
        <v>274.20999999999998</v>
      </c>
      <c r="F30" s="73">
        <f>E30/E38</f>
        <v>0.10318111350261139</v>
      </c>
      <c r="G30" s="85" t="s">
        <v>68</v>
      </c>
    </row>
    <row r="31" spans="1:7" ht="72.75" customHeight="1" x14ac:dyDescent="0.2">
      <c r="A31" s="84" t="s">
        <v>45</v>
      </c>
      <c r="B31" s="55" t="s">
        <v>60</v>
      </c>
      <c r="C31" s="49">
        <v>1</v>
      </c>
      <c r="D31" s="49">
        <v>420.43</v>
      </c>
      <c r="E31" s="49">
        <v>420.43</v>
      </c>
      <c r="F31" s="73">
        <f>E31/E38</f>
        <v>0.15820150815033338</v>
      </c>
      <c r="G31" s="86" t="s">
        <v>72</v>
      </c>
    </row>
    <row r="32" spans="1:7" ht="11.25" customHeight="1" x14ac:dyDescent="0.2">
      <c r="A32" s="84"/>
      <c r="B32" s="92" t="s">
        <v>61</v>
      </c>
      <c r="C32" s="64">
        <f>C30+C31</f>
        <v>3</v>
      </c>
      <c r="D32" s="63">
        <f>SUM(D30:D31)</f>
        <v>694.64</v>
      </c>
      <c r="E32" s="63">
        <f>SUM(E30:E31)</f>
        <v>694.64</v>
      </c>
      <c r="F32" s="74">
        <f>SUM(F30:F31)</f>
        <v>0.26138262165294479</v>
      </c>
      <c r="G32" s="85"/>
    </row>
    <row r="33" spans="1:7" ht="10.5" customHeight="1" x14ac:dyDescent="0.2">
      <c r="A33" s="29" t="s">
        <v>13</v>
      </c>
      <c r="B33" s="116" t="s">
        <v>52</v>
      </c>
      <c r="C33" s="117"/>
      <c r="D33" s="117"/>
      <c r="E33" s="117"/>
      <c r="F33" s="117"/>
      <c r="G33" s="118"/>
    </row>
    <row r="34" spans="1:7" ht="85.5" customHeight="1" x14ac:dyDescent="0.2">
      <c r="A34" s="40" t="s">
        <v>29</v>
      </c>
      <c r="B34" s="56" t="s">
        <v>46</v>
      </c>
      <c r="C34" s="12">
        <v>1</v>
      </c>
      <c r="D34" s="48" t="s">
        <v>53</v>
      </c>
      <c r="E34" s="11">
        <v>80.75</v>
      </c>
      <c r="F34" s="20">
        <f>E34/E38</f>
        <v>3.0385014825629521E-2</v>
      </c>
      <c r="G34" s="42" t="s">
        <v>73</v>
      </c>
    </row>
    <row r="35" spans="1:7" ht="12.75" x14ac:dyDescent="0.2">
      <c r="A35" s="40" t="s">
        <v>54</v>
      </c>
      <c r="B35" s="56" t="s">
        <v>55</v>
      </c>
      <c r="C35" s="12">
        <v>2</v>
      </c>
      <c r="D35" s="48" t="s">
        <v>56</v>
      </c>
      <c r="E35" s="11">
        <v>334</v>
      </c>
      <c r="F35" s="20">
        <f>E35/E38</f>
        <v>0.12567919444904346</v>
      </c>
      <c r="G35" s="41"/>
    </row>
    <row r="36" spans="1:7" ht="12" customHeight="1" thickBot="1" x14ac:dyDescent="0.25">
      <c r="A36" s="40"/>
      <c r="B36" s="93" t="s">
        <v>62</v>
      </c>
      <c r="C36" s="71">
        <f>C34+C35</f>
        <v>3</v>
      </c>
      <c r="D36" s="63">
        <f>D34+D35</f>
        <v>414.75</v>
      </c>
      <c r="E36" s="63">
        <f>E34+E35</f>
        <v>414.75</v>
      </c>
      <c r="F36" s="72">
        <f>SUM(F34:F35)</f>
        <v>0.15606420927467299</v>
      </c>
      <c r="G36" s="42"/>
    </row>
    <row r="37" spans="1:7" ht="12" customHeight="1" thickBot="1" x14ac:dyDescent="0.25">
      <c r="A37" s="80"/>
      <c r="B37" s="94" t="s">
        <v>5</v>
      </c>
      <c r="C37" s="70">
        <f>C32+C36</f>
        <v>6</v>
      </c>
      <c r="D37" s="69">
        <f>D32+D36</f>
        <v>1109.3899999999999</v>
      </c>
      <c r="E37" s="69">
        <f>E32+E36</f>
        <v>1109.3899999999999</v>
      </c>
      <c r="F37" s="75">
        <f>F32+F36</f>
        <v>0.41744683092761781</v>
      </c>
      <c r="G37" s="43"/>
    </row>
    <row r="38" spans="1:7" ht="14.25" customHeight="1" thickBot="1" x14ac:dyDescent="0.25">
      <c r="A38" s="91"/>
      <c r="B38" s="91" t="s">
        <v>10</v>
      </c>
      <c r="C38" s="70">
        <f>C26+C37</f>
        <v>6</v>
      </c>
      <c r="D38" s="69">
        <f>D26+D37</f>
        <v>2657.5600000000004</v>
      </c>
      <c r="E38" s="69">
        <f>E26+E37</f>
        <v>2657.5600000000004</v>
      </c>
      <c r="F38" s="76">
        <f>F26+F37</f>
        <v>0.99999999999999989</v>
      </c>
      <c r="G38" s="25"/>
    </row>
    <row r="39" spans="1:7" ht="14.25" customHeight="1" x14ac:dyDescent="0.2">
      <c r="A39" s="95"/>
      <c r="B39" s="95"/>
      <c r="C39" s="96"/>
      <c r="D39" s="97"/>
      <c r="E39" s="97"/>
      <c r="F39" s="98"/>
      <c r="G39" s="99"/>
    </row>
    <row r="40" spans="1:7" ht="10.5" customHeight="1" x14ac:dyDescent="0.2">
      <c r="A40" s="123"/>
      <c r="B40" s="123"/>
      <c r="C40" s="123"/>
      <c r="D40" s="123"/>
      <c r="E40" s="123"/>
      <c r="F40" s="123"/>
      <c r="G40" s="123"/>
    </row>
    <row r="41" spans="1:7" ht="11.25" customHeight="1" x14ac:dyDescent="0.2">
      <c r="A41" s="18"/>
      <c r="B41" s="21" t="s">
        <v>27</v>
      </c>
      <c r="C41" s="18"/>
      <c r="D41" s="18"/>
      <c r="E41" s="18"/>
      <c r="F41" s="18"/>
      <c r="G41" s="18" t="s">
        <v>28</v>
      </c>
    </row>
    <row r="42" spans="1:7" ht="20.25" customHeight="1" x14ac:dyDescent="0.2">
      <c r="A42" s="15"/>
      <c r="B42" s="13"/>
      <c r="C42" s="13"/>
      <c r="D42" s="13"/>
      <c r="E42" s="13"/>
      <c r="F42" s="122"/>
      <c r="G42" s="122"/>
    </row>
    <row r="43" spans="1:7" ht="20.25" customHeight="1" x14ac:dyDescent="0.2">
      <c r="A43" s="16"/>
      <c r="B43" s="22"/>
      <c r="C43" s="5"/>
      <c r="D43" s="6"/>
      <c r="F43" s="100"/>
      <c r="G43" s="100"/>
    </row>
    <row r="44" spans="1:7" ht="20.25" customHeight="1" x14ac:dyDescent="0.2">
      <c r="A44" s="18"/>
      <c r="B44" s="18"/>
      <c r="C44" s="18"/>
      <c r="D44" s="18"/>
      <c r="E44" s="18"/>
      <c r="F44" s="18"/>
      <c r="G44" s="18"/>
    </row>
    <row r="45" spans="1:7" x14ac:dyDescent="0.2">
      <c r="A45" s="18"/>
      <c r="B45" s="18"/>
      <c r="C45" s="18"/>
      <c r="D45" s="18"/>
      <c r="E45" s="18"/>
      <c r="F45" s="18"/>
      <c r="G45" s="18"/>
    </row>
    <row r="46" spans="1:7" x14ac:dyDescent="0.2">
      <c r="A46" s="14"/>
      <c r="F46" s="4"/>
      <c r="G46" s="4"/>
    </row>
    <row r="48" spans="1:7" ht="12" customHeight="1" x14ac:dyDescent="0.2"/>
    <row r="49" spans="2:4" hidden="1" x14ac:dyDescent="0.2">
      <c r="B49" s="7"/>
      <c r="C49" s="7"/>
      <c r="D49" s="8"/>
    </row>
  </sheetData>
  <mergeCells count="25">
    <mergeCell ref="D4:E4"/>
    <mergeCell ref="B19:G19"/>
    <mergeCell ref="A4:A7"/>
    <mergeCell ref="E6:E7"/>
    <mergeCell ref="B4:B7"/>
    <mergeCell ref="A40:E40"/>
    <mergeCell ref="F4:F7"/>
    <mergeCell ref="B29:G29"/>
    <mergeCell ref="G4:G7"/>
    <mergeCell ref="B9:G9"/>
    <mergeCell ref="A1:G1"/>
    <mergeCell ref="A2:G2"/>
    <mergeCell ref="A3:G3"/>
    <mergeCell ref="D5:D7"/>
    <mergeCell ref="B22:G22"/>
    <mergeCell ref="F43:G43"/>
    <mergeCell ref="B10:G10"/>
    <mergeCell ref="B11:G11"/>
    <mergeCell ref="C4:C7"/>
    <mergeCell ref="B27:G27"/>
    <mergeCell ref="B16:G16"/>
    <mergeCell ref="B33:G33"/>
    <mergeCell ref="B28:G28"/>
    <mergeCell ref="F42:G42"/>
    <mergeCell ref="F40:G40"/>
  </mergeCells>
  <phoneticPr fontId="1" type="noConversion"/>
  <printOptions horizontalCentered="1"/>
  <pageMargins left="0.98425196850393704" right="0.39370078740157483" top="0.39370078740157483" bottom="0.39370078740157483" header="0" footer="0"/>
  <pageSetup paperSize="9" scale="65" fitToHeight="2" orientation="portrait" verticalDpi="200" r:id="rId1"/>
  <rowBreaks count="2" manualBreakCount="2">
    <brk id="44" max="6" man="1"/>
    <brk id="48"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 додаток 4</vt:lpstr>
      <vt:lpstr>' додаток 4'!Область_печати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xp</dc:creator>
  <cp:lastModifiedBy>Пользователь Windows</cp:lastModifiedBy>
  <cp:lastPrinted>2017-03-13T12:36:13Z</cp:lastPrinted>
  <dcterms:created xsi:type="dcterms:W3CDTF">2011-09-13T12:33:42Z</dcterms:created>
  <dcterms:modified xsi:type="dcterms:W3CDTF">2021-11-04T08:57:53Z</dcterms:modified>
</cp:coreProperties>
</file>